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P&amp;L vs budget" state="visible" r:id="rId5"/>
    <sheet sheetId="3" name="Cash position" state="visible" r:id="rId6"/>
    <sheet sheetId="4" name="Receivables" state="visible" r:id="rId7"/>
    <sheet sheetId="5" name="KPIs" state="visible" r:id="rId8"/>
  </sheets>
  <calcPr calcId="171027" fullCalcOnLoad="1"/>
</workbook>
</file>

<file path=xl/sharedStrings.xml><?xml version="1.0" encoding="utf-8"?>
<sst xmlns="http://schemas.openxmlformats.org/spreadsheetml/2006/main" count="139" uniqueCount="134">
  <si>
    <t>Monthly MIS report template</t>
  </si>
  <si>
    <t>A free template from Outsourced Finance Solutions</t>
  </si>
  <si>
    <t>What is in this workbook</t>
  </si>
  <si>
    <t>P&amp;L vs budget — the month and year to date against budget, with variances and a commentary column.</t>
  </si>
  <si>
    <t>Cash position — opening cash, receipts, payments and closing cash, month by month for the financial year.</t>
  </si>
  <si>
    <t>Receivables — debtor ageing by customer, with the share of each balance that is more than 60 days old.</t>
  </si>
  <si>
    <t>KPIs — the handful of numbers worth reading first each month, with targets.</t>
  </si>
  <si>
    <t>How to use it</t>
  </si>
  <si>
    <t>1. Replace the example figures in the shaded cells with your own. Totals, margins and variances update themselves.</t>
  </si>
  <si>
    <t>2. Rename the line items to match your chart of accounts, but keep direct costs separate from overheads — that is what makes gross margin meaningful.</t>
  </si>
  <si>
    <t>3. Variances are signed so that positive is always favourable: more revenue than budget, or less cost than budget.</t>
  </si>
  <si>
    <t>4. Write the commentary. Numbers say what happened; the commentary says why and what you will do about it.</t>
  </si>
  <si>
    <t>Read with</t>
  </si>
  <si>
    <t>Our guide to the MIS format for SMEs explains what belongs in the pack and in what order.</t>
  </si>
  <si>
    <t>Shaded cells like this one are inputs. Everything else is calculated.</t>
  </si>
  <si>
    <t>ofsadvisory.com/templates/mis-report-template</t>
  </si>
  <si>
    <t>General information, not advice. Outsourced Finance Solutions is not a firm of chartered accountants and performs no audit, certification or other CA-reserved work.</t>
  </si>
  <si>
    <t>Profit and loss against budget</t>
  </si>
  <si>
    <t>Month and year to date. Positive variance = favourable.</t>
  </si>
  <si>
    <t>Month:</t>
  </si>
  <si>
    <t>August 2026</t>
  </si>
  <si>
    <t>Line item</t>
  </si>
  <si>
    <t>Actual</t>
  </si>
  <si>
    <t>Budget</t>
  </si>
  <si>
    <t>Variance</t>
  </si>
  <si>
    <t>Var %</t>
  </si>
  <si>
    <t>YTD actual</t>
  </si>
  <si>
    <t>YTD budget</t>
  </si>
  <si>
    <t>YTD variance</t>
  </si>
  <si>
    <t>YTD var %</t>
  </si>
  <si>
    <t>Commentary</t>
  </si>
  <si>
    <t>Revenue</t>
  </si>
  <si>
    <t>Product or service line A</t>
  </si>
  <si>
    <t>Product or service line B</t>
  </si>
  <si>
    <t>Product or service line C</t>
  </si>
  <si>
    <t>Two orders slipped to September; pipeline unchanged.</t>
  </si>
  <si>
    <t>Other operating income</t>
  </si>
  <si>
    <t>Total revenue</t>
  </si>
  <si>
    <t>Direct costs</t>
  </si>
  <si>
    <t>Materials and purchases</t>
  </si>
  <si>
    <t>Direct labour</t>
  </si>
  <si>
    <t>Freight and packaging</t>
  </si>
  <si>
    <t>Courier rates up from 1 August — reprice or renegotiate.</t>
  </si>
  <si>
    <t>Other direct costs</t>
  </si>
  <si>
    <t>Total direct costs</t>
  </si>
  <si>
    <t>Gross profit</t>
  </si>
  <si>
    <t>Gross margin %</t>
  </si>
  <si>
    <t>Operating expenses</t>
  </si>
  <si>
    <t>Salaries (non-production)</t>
  </si>
  <si>
    <t>Rent and utilities</t>
  </si>
  <si>
    <t>Sales and marketing</t>
  </si>
  <si>
    <t>Trade show postponed to October.</t>
  </si>
  <si>
    <t>Professional fees</t>
  </si>
  <si>
    <t>Office and administration</t>
  </si>
  <si>
    <t>Other operating expenses</t>
  </si>
  <si>
    <t>Total operating expenses</t>
  </si>
  <si>
    <t>EBITDA</t>
  </si>
  <si>
    <t>EBITDA margin %</t>
  </si>
  <si>
    <t>Depreciation</t>
  </si>
  <si>
    <t>Interest</t>
  </si>
  <si>
    <t>Profit before tax</t>
  </si>
  <si>
    <t>Profit before tax margin %</t>
  </si>
  <si>
    <t>Margin variances are in percentage points. Rename line items freely; keep direct costs above gross profit.</t>
  </si>
  <si>
    <t>Cash position by month</t>
  </si>
  <si>
    <t>Enter actuals as each month closes. Opening cash rolls forward automatically.</t>
  </si>
  <si>
    <t/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</si>
  <si>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</si>
  <si>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</si>
  <si>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</si>
  <si>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</si>
  <si>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</si>
  <si>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</si>
  <si>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</si>
  <si>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</si>
  <si>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</si>
  <si>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</si>
  <si>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</si>
  <si>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</si>
  <si>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Year to date</t>
  </si>
  <si>
    <t>Opening cash</t>
  </si>
  <si>
    <t>Receipts</t>
  </si>
  <si>
    <t>Collections from customers</t>
  </si>
  <si>
    <t>Other receipts</t>
  </si>
  <si>
    <t>Total receipts</t>
  </si>
  <si>
    <t>Payments</t>
  </si>
  <si>
    <t>Suppliers</t>
  </si>
  <si>
    <t>Salaries and wages</t>
  </si>
  <si>
    <t>Rent and overheads</t>
  </si>
  <si>
    <t>GST paid</t>
  </si>
  <si>
    <t>TDS paid</t>
  </si>
  <si>
    <t>Loan repayments and interest</t>
  </si>
  <si>
    <t>Capital expenditure</t>
  </si>
  <si>
    <t>Other payments</t>
  </si>
  <si>
    <t>Total payments</t>
  </si>
  <si>
    <t>Net cash flow</t>
  </si>
  <si>
    <t>Closing cash</t>
  </si>
  <si>
    <t>Receivables ageing</t>
  </si>
  <si>
    <t>Ageing by days past the invoice due date.</t>
  </si>
  <si>
    <t>Customer</t>
  </si>
  <si>
    <t>Not yet due</t>
  </si>
  <si>
    <t>1–30 days</t>
  </si>
  <si>
    <t>31–60 days</t>
  </si>
  <si>
    <t>61–90 days</t>
  </si>
  <si>
    <t>Over 90 days</t>
  </si>
  <si>
    <t>Total</t>
  </si>
  <si>
    <t>% over 60 days</t>
  </si>
  <si>
    <t>Customer A</t>
  </si>
  <si>
    <t>Customer B</t>
  </si>
  <si>
    <t>Customer C</t>
  </si>
  <si>
    <t>Customer D</t>
  </si>
  <si>
    <t>Customer E</t>
  </si>
  <si>
    <t>Customer F</t>
  </si>
  <si>
    <t>Share of total</t>
  </si>
  <si>
    <t>The numbers to read first</t>
  </si>
  <si>
    <t>Pulled from the other sheets where possible; enter the rest.</t>
  </si>
  <si>
    <t>Measure</t>
  </si>
  <si>
    <t>This month</t>
  </si>
  <si>
    <t>Last month</t>
  </si>
  <si>
    <t>Target</t>
  </si>
  <si>
    <t>How it is worked out</t>
  </si>
  <si>
    <t>From P&amp;L vs budget</t>
  </si>
  <si>
    <t>Gross profit ÷ revenue</t>
  </si>
  <si>
    <t>EBITDA ÷ revenue</t>
  </si>
  <si>
    <t>From Cash position (August column — change the reference each month)</t>
  </si>
  <si>
    <t>Debtor days</t>
  </si>
  <si>
    <t>Receivables ÷ revenue × days in period</t>
  </si>
  <si>
    <t>Inventory days</t>
  </si>
  <si>
    <t>Inventory ÷ cost of sales × days in period</t>
  </si>
  <si>
    <t>Creditor days</t>
  </si>
  <si>
    <t>Payables ÷ purchases × days in period</t>
  </si>
  <si>
    <t>Cash conversion cycle (days)</t>
  </si>
  <si>
    <t>Debtor days + inventory days − creditor days</t>
  </si>
  <si>
    <t>Receivables over 60 days %</t>
  </si>
  <si>
    <t>From Receivables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</si>
</sst>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[Red](#,##0);&quot;–&quot;"/>
    <numFmt numFmtId="165" formatCode="0.0%;[Red]-0.0%;&quot;–&quot;"/>
  </numFmts>
  <fonts count="14" x14ac:knownFonts="1">
    <font>
      <color theme="1"/>
      <family val="2"/>
      <scheme val="minor"/>
      <sz val="11"/>
      <name val="Calibri"/>
    </font>
    <font>
      <b/>
      <color rgb="FF17181C"/>
      <sz val="18"/>
      <name val="Calibri"/>
    </font>
    <font>
      <b/>
      <color rgb="FF7F621E"/>
      <sz val="10"/>
      <name val="Calibri"/>
    </font>
    <font>
      <b/>
      <color rgb="FF17181C"/>
      <sz val="11"/>
      <name val="Calibri"/>
    </font>
    <font>
      <color rgb="FF17181C"/>
      <sz val="10"/>
      <name val="Calibri"/>
    </font>
    <font>
      <color rgb="FF1F3A93"/>
      <sz val="10"/>
      <name val="Calibri"/>
    </font>
    <font>
      <u/>
      <color rgb="FF7F621E"/>
      <sz val="10"/>
      <name val="Calibri"/>
    </font>
    <font>
      <color rgb="FF5D6270"/>
      <sz val="8"/>
      <name val="Calibri"/>
    </font>
    <font>
      <b/>
      <color rgb="FF17181C"/>
      <sz val="16"/>
      <name val="Calibri"/>
    </font>
    <font>
      <color rgb="FF5D6270"/>
      <sz val="9"/>
      <name val="Calibri"/>
    </font>
    <font>
      <b/>
      <color rgb="FF17181C"/>
      <sz val="10"/>
      <name val="Calibri"/>
    </font>
    <font>
      <b/>
      <color rgb="FFFFFFFF"/>
      <sz val="9"/>
      <name val="Calibri"/>
    </font>
    <font>
      <b/>
      <color rgb="FF7F621E"/>
      <sz val="9"/>
      <name val="Calibri"/>
    </font>
    <font>
      <i/>
      <color rgb="FF5D6270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6DC"/>
      </patternFill>
    </fill>
    <fill>
      <patternFill patternType="solid">
        <fgColor rgb="FF17181C"/>
      </patternFill>
    </fill>
    <fill>
      <patternFill patternType="solid">
        <fgColor rgb="FFF3EFE7"/>
      </patternFill>
    </fill>
  </fills>
  <borders count="3">
    <border>
      <left/>
      <right/>
      <top/>
      <bottom/>
      <diagonal/>
    </border>
    <border>
      <left/>
      <right/>
      <top/>
      <bottom style="hair">
        <color rgb="FFE0D9CB"/>
      </bottom>
      <diagonal/>
    </border>
    <border>
      <left/>
      <right/>
      <top style="thin">
        <color rgb="FF17181C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top" wrapText="1"/>
    </xf>
    <xf numFmtId="0" fontId="5" fillId="2" borderId="0" xfId="0" applyFont="1" applyFill="1"/>
    <xf numFmtId="0" fontId="6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right"/>
    </xf>
    <xf numFmtId="49" fontId="5" fillId="2" borderId="1" xfId="0" applyNumberFormat="1" applyFont="1" applyFill="1" applyBorder="1"/>
    <xf numFmtId="0" fontId="11" fillId="3" borderId="0" xfId="0" applyFont="1" applyFill="1" applyAlignment="1">
      <alignment horizontal="left" vertical="center" wrapText="1"/>
    </xf>
    <xf numFmtId="0" fontId="11" fillId="3" borderId="0" xfId="0" applyFont="1" applyFill="1" applyAlignment="1">
      <alignment horizontal="right" vertical="center" wrapText="1"/>
    </xf>
    <xf numFmtId="0" fontId="12" fillId="4" borderId="0" xfId="0" applyFont="1" applyFill="1"/>
    <xf numFmtId="0" fontId="0" fillId="4" borderId="0" xfId="0" applyFill="1"/>
    <xf numFmtId="0" fontId="4" fillId="0" borderId="0" xfId="0" applyFont="1"/>
    <xf numFmtId="164" fontId="5" fillId="2" borderId="1" xfId="0" applyNumberFormat="1" applyFont="1" applyFill="1" applyBorder="1"/>
    <xf numFmtId="164" fontId="4" fillId="0" borderId="0" xfId="0" applyNumberFormat="1" applyFont="1"/>
    <xf numFmtId="165" fontId="4" fillId="0" borderId="0" xfId="0" applyNumberFormat="1" applyFont="1"/>
    <xf numFmtId="0" fontId="10" fillId="0" borderId="0" xfId="0" applyFont="1"/>
    <xf numFmtId="164" fontId="10" fillId="0" borderId="2" xfId="0" applyNumberFormat="1" applyFont="1" applyBorder="1"/>
    <xf numFmtId="165" fontId="4" fillId="0" borderId="2" xfId="0" applyNumberFormat="1" applyFont="1" applyBorder="1"/>
    <xf numFmtId="0" fontId="13" fillId="0" borderId="0" xfId="0" applyFont="1"/>
    <xf numFmtId="0" fontId="7" fillId="0" borderId="0" xfId="0" applyFont="1"/>
    <xf numFmtId="164" fontId="10" fillId="0" borderId="0" xfId="0" applyNumberFormat="1" applyFont="1"/>
    <xf numFmtId="165" fontId="10" fillId="0" borderId="2" xfId="0" applyNumberFormat="1" applyFont="1" applyBorder="1"/>
    <xf numFmtId="165" fontId="10" fillId="0" borderId="0" xfId="0" applyNumberFormat="1" applyFont="1"/>
    <xf numFmtId="165" fontId="5" fillId="2" borderId="1" xfId="0" applyNumberFormat="1" applyFont="1" applyFill="1" applyBorder="1"/>
    <xf numFmtId="1" fontId="5" fillId="2" borderId="1" xfId="0" applyNumberFormat="1" applyFont="1" applyFill="1" applyBorder="1"/>
    <xf numFmtId="1" fontId="10" fillId="0" borderId="0" xfId="0" applyNumberFormat="1" applyFont="1"/>
  </cellXfs>
  <cellStyles count="1">
    <cellStyle name="Normal" xfId="0" builtinId="0"/>
  </cellStyles>
  <dxfs count="1">
    <dxf>
      <font>
        <b/>
        <color rgb="FFA8342A"/>
      </font>
      <fill>
        <patternFill patternType="solid">
          <bgColor rgb="FFF6DED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ofsadvisory.com/templates/mis-report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2A04A"/>
    <pageSetUpPr fitToPage="1"/>
  </sheetPr>
  <dimension ref="B2:B21"/>
  <sheetViews>
    <sheetView workbookViewId="0" showGridLines="0"/>
  </sheetViews>
  <sheetFormatPr defaultRowHeight="18" outlineLevelRow="0" outlineLevelCol="0" x14ac:dyDescent="55" customHeight="1"/>
  <cols>
    <col min="1" max="1" width="4" customWidth="1"/>
    <col min="2" max="2" width="100" customWidth="1"/>
  </cols>
  <sheetData>
    <row r="2" ht="30" customHeight="1" spans="2:2" x14ac:dyDescent="0.25">
      <c r="B2" s="1" t="s">
        <v>0</v>
      </c>
    </row>
    <row r="3" spans="2:2" x14ac:dyDescent="0.25">
      <c r="B3" s="2" t="s">
        <v>1</v>
      </c>
    </row>
    <row r="5" ht="22" customHeight="1" spans="2:2" x14ac:dyDescent="0.25">
      <c r="B5" s="3" t="s">
        <v>2</v>
      </c>
    </row>
    <row r="6" ht="30" customHeight="1" spans="2:2" x14ac:dyDescent="0.25">
      <c r="B6" s="4" t="s">
        <v>3</v>
      </c>
    </row>
    <row r="7" ht="30" customHeight="1" spans="2:2" x14ac:dyDescent="0.25">
      <c r="B7" s="4" t="s">
        <v>4</v>
      </c>
    </row>
    <row r="8" ht="30" customHeight="1" spans="2:2" x14ac:dyDescent="0.25">
      <c r="B8" s="4" t="s">
        <v>5</v>
      </c>
    </row>
    <row r="9" ht="16" customHeight="1" spans="2:2" x14ac:dyDescent="0.25">
      <c r="B9" s="4" t="s">
        <v>6</v>
      </c>
    </row>
    <row r="10" ht="22" customHeight="1" spans="2:2" x14ac:dyDescent="0.25">
      <c r="B10" s="3" t="s">
        <v>7</v>
      </c>
    </row>
    <row r="11" ht="30" customHeight="1" spans="2:2" x14ac:dyDescent="0.25">
      <c r="B11" s="4" t="s">
        <v>8</v>
      </c>
    </row>
    <row r="12" ht="30" customHeight="1" spans="2:2" x14ac:dyDescent="0.25">
      <c r="B12" s="4" t="s">
        <v>9</v>
      </c>
    </row>
    <row r="13" ht="30" customHeight="1" spans="2:2" x14ac:dyDescent="0.25">
      <c r="B13" s="4" t="s">
        <v>10</v>
      </c>
    </row>
    <row r="14" ht="30" customHeight="1" spans="2:2" x14ac:dyDescent="0.25">
      <c r="B14" s="4" t="s">
        <v>11</v>
      </c>
    </row>
    <row r="15" ht="22" customHeight="1" spans="2:2" x14ac:dyDescent="0.25">
      <c r="B15" s="3" t="s">
        <v>12</v>
      </c>
    </row>
    <row r="16" ht="16" customHeight="1" spans="2:2" x14ac:dyDescent="0.25">
      <c r="B16" s="4" t="s">
        <v>13</v>
      </c>
    </row>
    <row r="18" spans="2:2" x14ac:dyDescent="0.25">
      <c r="B18" s="5" t="s">
        <v>14</v>
      </c>
    </row>
    <row r="20" spans="2:2" x14ac:dyDescent="0.25">
      <c r="B20" s="6" t="s">
        <v>15</v>
      </c>
    </row>
    <row r="21" ht="24" customHeight="1" spans="2:2" x14ac:dyDescent="0.25">
      <c r="B21" s="7" t="s">
        <v>16</v>
      </c>
    </row>
  </sheetData>
  <hyperlinks>
    <hyperlink ref="B20" r:id="rId1"/>
  </hyperlinks>
  <pageMargins left="0.7" right="0.7" top="0.75" bottom="0.75" header="0.3" footer="0.3"/>
  <pageSetup paperSize="9" orientation="landscape" horizontalDpi="4294967295" verticalDpi="4294967295" scale="100" fitToWidth="1" fitToHeight="0"/>
  <headerFooter>
    <oddFooter>&amp;L&amp;8Free template from ofsadvisory.com&amp;R&amp;8Page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2A04A"/>
    <pageSetUpPr fitToPage="1"/>
  </sheetPr>
  <dimension ref="A1:J34"/>
  <sheetViews>
    <sheetView workbookViewId="0" showGridLines="0">
      <pane xSplit="1" ySplit="4" topLeftCell="B5" activePane="bottomRight" state="frozen"/>
      <selection pane="bottomRight"/>
    </sheetView>
  </sheetViews>
  <sheetFormatPr defaultRowHeight="18" outlineLevelRow="0" outlineLevelCol="0" x14ac:dyDescent="55" customHeight="1"/>
  <cols>
    <col min="1" max="1" width="34" customWidth="1"/>
    <col min="2" max="3" width="14" customWidth="1"/>
    <col min="4" max="4" width="13" customWidth="1"/>
    <col min="5" max="5" width="11" customWidth="1"/>
    <col min="6" max="7" width="15" customWidth="1"/>
    <col min="8" max="8" width="14" customWidth="1"/>
    <col min="9" max="9" width="11" customWidth="1"/>
    <col min="10" max="10" width="44" customWidth="1"/>
  </cols>
  <sheetData>
    <row r="1" ht="26" customHeight="1" spans="1:1" x14ac:dyDescent="0.25">
      <c r="A1" s="8" t="s">
        <v>17</v>
      </c>
    </row>
    <row r="2" spans="1:7" x14ac:dyDescent="0.25">
      <c r="A2" s="9" t="s">
        <v>18</v>
      </c>
      <c r="F2" s="10" t="s">
        <v>19</v>
      </c>
      <c r="G2" s="11" t="s">
        <v>20</v>
      </c>
    </row>
    <row r="4" ht="30" customHeight="1" spans="1:10" x14ac:dyDescent="0.25">
      <c r="A4" s="12" t="s">
        <v>21</v>
      </c>
      <c r="B4" s="13" t="s">
        <v>22</v>
      </c>
      <c r="C4" s="13" t="s">
        <v>23</v>
      </c>
      <c r="D4" s="13" t="s">
        <v>24</v>
      </c>
      <c r="E4" s="13" t="s">
        <v>25</v>
      </c>
      <c r="F4" s="13" t="s">
        <v>26</v>
      </c>
      <c r="G4" s="13" t="s">
        <v>27</v>
      </c>
      <c r="H4" s="13" t="s">
        <v>28</v>
      </c>
      <c r="I4" s="13" t="s">
        <v>29</v>
      </c>
      <c r="J4" s="13" t="s">
        <v>30</v>
      </c>
    </row>
    <row r="5" spans="1:10" x14ac:dyDescent="0.25">
      <c r="A5" s="14" t="s">
        <v>31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x14ac:dyDescent="0.25">
      <c r="A6" s="16" t="s">
        <v>32</v>
      </c>
      <c r="B6" s="17">
        <v>1800000</v>
      </c>
      <c r="C6" s="17">
        <v>1700000</v>
      </c>
      <c r="D6" s="18">
        <f>B6-C6</f>
      </c>
      <c r="E6" s="19">
        <f>IF(C6=0,"",D6/ABS(C6))</f>
      </c>
      <c r="F6" s="17">
        <v>8820000</v>
      </c>
      <c r="G6" s="17">
        <v>8500000</v>
      </c>
      <c r="H6" s="18">
        <f>F6-G6</f>
      </c>
      <c r="I6" s="19">
        <f>IF(G6=0,"",H6/ABS(G6))</f>
      </c>
      <c r="J6" s="11"/>
    </row>
    <row r="7" spans="1:10" x14ac:dyDescent="0.25">
      <c r="A7" s="16" t="s">
        <v>33</v>
      </c>
      <c r="B7" s="17">
        <v>950000</v>
      </c>
      <c r="C7" s="17">
        <v>1000000</v>
      </c>
      <c r="D7" s="18">
        <f>B7-C7</f>
      </c>
      <c r="E7" s="19">
        <f>IF(C7=0,"",D7/ABS(C7))</f>
      </c>
      <c r="F7" s="17">
        <v>4655000</v>
      </c>
      <c r="G7" s="17">
        <v>5000000</v>
      </c>
      <c r="H7" s="18">
        <f>F7-G7</f>
      </c>
      <c r="I7" s="19">
        <f>IF(G7=0,"",H7/ABS(G7))</f>
      </c>
      <c r="J7" s="11"/>
    </row>
    <row r="8" spans="1:10" x14ac:dyDescent="0.25">
      <c r="A8" s="16" t="s">
        <v>34</v>
      </c>
      <c r="B8" s="17">
        <v>320000</v>
      </c>
      <c r="C8" s="17">
        <v>400000</v>
      </c>
      <c r="D8" s="18">
        <f>B8-C8</f>
      </c>
      <c r="E8" s="19">
        <f>IF(C8=0,"",D8/ABS(C8))</f>
      </c>
      <c r="F8" s="17">
        <v>1568000</v>
      </c>
      <c r="G8" s="17">
        <v>2000000</v>
      </c>
      <c r="H8" s="18">
        <f>F8-G8</f>
      </c>
      <c r="I8" s="19">
        <f>IF(G8=0,"",H8/ABS(G8))</f>
      </c>
      <c r="J8" s="11" t="s">
        <v>35</v>
      </c>
    </row>
    <row r="9" spans="1:10" x14ac:dyDescent="0.25">
      <c r="A9" s="16" t="s">
        <v>36</v>
      </c>
      <c r="B9" s="17">
        <v>25000</v>
      </c>
      <c r="C9" s="17">
        <v>20000</v>
      </c>
      <c r="D9" s="18">
        <f>B9-C9</f>
      </c>
      <c r="E9" s="19">
        <f>IF(C9=0,"",D9/ABS(C9))</f>
      </c>
      <c r="F9" s="17">
        <v>122500</v>
      </c>
      <c r="G9" s="17">
        <v>100000</v>
      </c>
      <c r="H9" s="18">
        <f>F9-G9</f>
      </c>
      <c r="I9" s="19">
        <f>IF(G9=0,"",H9/ABS(G9))</f>
      </c>
      <c r="J9" s="11"/>
    </row>
    <row r="10" spans="1:9" x14ac:dyDescent="0.25">
      <c r="A10" s="20" t="s">
        <v>37</v>
      </c>
      <c r="B10" s="21">
        <f>SUM(B6:B9)</f>
      </c>
      <c r="C10" s="21">
        <f>SUM(C6:C9)</f>
      </c>
      <c r="D10" s="21">
        <f>B10-C10</f>
      </c>
      <c r="E10" s="22">
        <f>IF(C10=0,"",D10/ABS(C10))</f>
      </c>
      <c r="F10" s="21">
        <f>SUM(F6:F9)</f>
      </c>
      <c r="G10" s="21">
        <f>SUM(G6:G9)</f>
      </c>
      <c r="H10" s="21">
        <f>F10-G10</f>
      </c>
      <c r="I10" s="22">
        <f>IF(G10=0,"",H10/ABS(G10))</f>
      </c>
    </row>
    <row r="11" spans="1:10" x14ac:dyDescent="0.25">
      <c r="A11" s="14" t="s">
        <v>38</v>
      </c>
      <c r="B11" s="15"/>
      <c r="C11" s="15"/>
      <c r="D11" s="15"/>
      <c r="E11" s="15"/>
      <c r="F11" s="15"/>
      <c r="G11" s="15"/>
      <c r="H11" s="15"/>
      <c r="I11" s="15"/>
      <c r="J11" s="15"/>
    </row>
    <row r="12" spans="1:10" x14ac:dyDescent="0.25">
      <c r="A12" s="16" t="s">
        <v>39</v>
      </c>
      <c r="B12" s="17">
        <v>1120000</v>
      </c>
      <c r="C12" s="17">
        <v>1100000</v>
      </c>
      <c r="D12" s="18">
        <f>C12-B12</f>
      </c>
      <c r="E12" s="19">
        <f>IF(C12=0,"",D12/ABS(C12))</f>
      </c>
      <c r="F12" s="17">
        <v>5488000</v>
      </c>
      <c r="G12" s="17">
        <v>5500000</v>
      </c>
      <c r="H12" s="18">
        <f>G12-F12</f>
      </c>
      <c r="I12" s="19">
        <f>IF(G12=0,"",H12/ABS(G12))</f>
      </c>
      <c r="J12" s="11"/>
    </row>
    <row r="13" spans="1:10" x14ac:dyDescent="0.25">
      <c r="A13" s="16" t="s">
        <v>40</v>
      </c>
      <c r="B13" s="17">
        <v>260000</v>
      </c>
      <c r="C13" s="17">
        <v>250000</v>
      </c>
      <c r="D13" s="18">
        <f>C13-B13</f>
      </c>
      <c r="E13" s="19">
        <f>IF(C13=0,"",D13/ABS(C13))</f>
      </c>
      <c r="F13" s="17">
        <v>1274000</v>
      </c>
      <c r="G13" s="17">
        <v>1250000</v>
      </c>
      <c r="H13" s="18">
        <f>G13-F13</f>
      </c>
      <c r="I13" s="19">
        <f>IF(G13=0,"",H13/ABS(G13))</f>
      </c>
      <c r="J13" s="11"/>
    </row>
    <row r="14" spans="1:10" x14ac:dyDescent="0.25">
      <c r="A14" s="16" t="s">
        <v>41</v>
      </c>
      <c r="B14" s="17">
        <v>95000</v>
      </c>
      <c r="C14" s="17">
        <v>80000</v>
      </c>
      <c r="D14" s="18">
        <f>C14-B14</f>
      </c>
      <c r="E14" s="19">
        <f>IF(C14=0,"",D14/ABS(C14))</f>
      </c>
      <c r="F14" s="17">
        <v>465500</v>
      </c>
      <c r="G14" s="17">
        <v>400000</v>
      </c>
      <c r="H14" s="18">
        <f>G14-F14</f>
      </c>
      <c r="I14" s="19">
        <f>IF(G14=0,"",H14/ABS(G14))</f>
      </c>
      <c r="J14" s="11" t="s">
        <v>42</v>
      </c>
    </row>
    <row r="15" spans="1:10" x14ac:dyDescent="0.25">
      <c r="A15" s="16" t="s">
        <v>43</v>
      </c>
      <c r="B15" s="17">
        <v>40000</v>
      </c>
      <c r="C15" s="17">
        <v>40000</v>
      </c>
      <c r="D15" s="18">
        <f>C15-B15</f>
      </c>
      <c r="E15" s="19">
        <f>IF(C15=0,"",D15/ABS(C15))</f>
      </c>
      <c r="F15" s="17">
        <v>196000</v>
      </c>
      <c r="G15" s="17">
        <v>200000</v>
      </c>
      <c r="H15" s="18">
        <f>G15-F15</f>
      </c>
      <c r="I15" s="19">
        <f>IF(G15=0,"",H15/ABS(G15))</f>
      </c>
      <c r="J15" s="11"/>
    </row>
    <row r="16" spans="1:9" x14ac:dyDescent="0.25">
      <c r="A16" s="20" t="s">
        <v>44</v>
      </c>
      <c r="B16" s="21">
        <f>SUM(B12:B15)</f>
      </c>
      <c r="C16" s="21">
        <f>SUM(C12:C15)</f>
      </c>
      <c r="D16" s="21">
        <f>C16-B16</f>
      </c>
      <c r="E16" s="22">
        <f>IF(C16=0,"",D16/ABS(C16))</f>
      </c>
      <c r="F16" s="21">
        <f>SUM(F12:F15)</f>
      </c>
      <c r="G16" s="21">
        <f>SUM(G12:G15)</f>
      </c>
      <c r="H16" s="21">
        <f>G16-F16</f>
      </c>
      <c r="I16" s="22">
        <f>IF(G16=0,"",H16/ABS(G16))</f>
      </c>
    </row>
    <row r="17" spans="1:9" x14ac:dyDescent="0.25">
      <c r="A17" s="20" t="s">
        <v>45</v>
      </c>
      <c r="B17" s="21">
        <f>B10-B16</f>
      </c>
      <c r="C17" s="21">
        <f>C10-C16</f>
      </c>
      <c r="D17" s="21">
        <f>B17-C17</f>
      </c>
      <c r="E17" s="22">
        <f>IF(C17=0,"",D17/ABS(C17))</f>
      </c>
      <c r="F17" s="21">
        <f>F10-F16</f>
      </c>
      <c r="G17" s="21">
        <f>G10-G16</f>
      </c>
      <c r="H17" s="21">
        <f>F17-G17</f>
      </c>
      <c r="I17" s="22">
        <f>IF(G17=0,"",H17/ABS(G17))</f>
      </c>
    </row>
    <row r="18" spans="1:8" x14ac:dyDescent="0.25">
      <c r="A18" s="23" t="s">
        <v>46</v>
      </c>
      <c r="B18" s="19">
        <f>IF(B10=0,"",B17/B10)</f>
      </c>
      <c r="C18" s="19">
        <f>IF(C10=0,"",C17/C10)</f>
      </c>
      <c r="D18" s="19">
        <f>IF(OR(B18="",C18=""),"",B18-C18)</f>
      </c>
      <c r="F18" s="19">
        <f>IF(F10=0,"",F17/F10)</f>
      </c>
      <c r="G18" s="19">
        <f>IF(G10=0,"",G17/G10)</f>
      </c>
      <c r="H18" s="19">
        <f>IF(OR(F18="",G18=""),"",F18-G18)</f>
      </c>
    </row>
    <row r="19" spans="1:10" x14ac:dyDescent="0.25">
      <c r="A19" s="14" t="s">
        <v>47</v>
      </c>
      <c r="B19" s="15"/>
      <c r="C19" s="15"/>
      <c r="D19" s="15"/>
      <c r="E19" s="15"/>
      <c r="F19" s="15"/>
      <c r="G19" s="15"/>
      <c r="H19" s="15"/>
      <c r="I19" s="15"/>
      <c r="J19" s="15"/>
    </row>
    <row r="20" spans="1:10" x14ac:dyDescent="0.25">
      <c r="A20" s="16" t="s">
        <v>48</v>
      </c>
      <c r="B20" s="17">
        <v>410000</v>
      </c>
      <c r="C20" s="17">
        <v>400000</v>
      </c>
      <c r="D20" s="18">
        <f>C20-B20</f>
      </c>
      <c r="E20" s="19">
        <f>IF(C20=0,"",D20/ABS(C20))</f>
      </c>
      <c r="F20" s="17">
        <v>2009000</v>
      </c>
      <c r="G20" s="17">
        <v>2000000</v>
      </c>
      <c r="H20" s="18">
        <f>G20-F20</f>
      </c>
      <c r="I20" s="19">
        <f>IF(G20=0,"",H20/ABS(G20))</f>
      </c>
      <c r="J20" s="11"/>
    </row>
    <row r="21" spans="1:10" x14ac:dyDescent="0.25">
      <c r="A21" s="16" t="s">
        <v>49</v>
      </c>
      <c r="B21" s="17">
        <v>120000</v>
      </c>
      <c r="C21" s="17">
        <v>120000</v>
      </c>
      <c r="D21" s="18">
        <f>C21-B21</f>
      </c>
      <c r="E21" s="19">
        <f>IF(C21=0,"",D21/ABS(C21))</f>
      </c>
      <c r="F21" s="17">
        <v>588000</v>
      </c>
      <c r="G21" s="17">
        <v>600000</v>
      </c>
      <c r="H21" s="18">
        <f>G21-F21</f>
      </c>
      <c r="I21" s="19">
        <f>IF(G21=0,"",H21/ABS(G21))</f>
      </c>
      <c r="J21" s="11"/>
    </row>
    <row r="22" spans="1:10" x14ac:dyDescent="0.25">
      <c r="A22" s="16" t="s">
        <v>50</v>
      </c>
      <c r="B22" s="17">
        <v>135000</v>
      </c>
      <c r="C22" s="17">
        <v>150000</v>
      </c>
      <c r="D22" s="18">
        <f>C22-B22</f>
      </c>
      <c r="E22" s="19">
        <f>IF(C22=0,"",D22/ABS(C22))</f>
      </c>
      <c r="F22" s="17">
        <v>661500</v>
      </c>
      <c r="G22" s="17">
        <v>750000</v>
      </c>
      <c r="H22" s="18">
        <f>G22-F22</f>
      </c>
      <c r="I22" s="19">
        <f>IF(G22=0,"",H22/ABS(G22))</f>
      </c>
      <c r="J22" s="11" t="s">
        <v>51</v>
      </c>
    </row>
    <row r="23" spans="1:10" x14ac:dyDescent="0.25">
      <c r="A23" s="16" t="s">
        <v>52</v>
      </c>
      <c r="B23" s="17">
        <v>45000</v>
      </c>
      <c r="C23" s="17">
        <v>40000</v>
      </c>
      <c r="D23" s="18">
        <f>C23-B23</f>
      </c>
      <c r="E23" s="19">
        <f>IF(C23=0,"",D23/ABS(C23))</f>
      </c>
      <c r="F23" s="17">
        <v>220500</v>
      </c>
      <c r="G23" s="17">
        <v>200000</v>
      </c>
      <c r="H23" s="18">
        <f>G23-F23</f>
      </c>
      <c r="I23" s="19">
        <f>IF(G23=0,"",H23/ABS(G23))</f>
      </c>
      <c r="J23" s="11"/>
    </row>
    <row r="24" spans="1:10" x14ac:dyDescent="0.25">
      <c r="A24" s="16" t="s">
        <v>53</v>
      </c>
      <c r="B24" s="17">
        <v>60000</v>
      </c>
      <c r="C24" s="17">
        <v>55000</v>
      </c>
      <c r="D24" s="18">
        <f>C24-B24</f>
      </c>
      <c r="E24" s="19">
        <f>IF(C24=0,"",D24/ABS(C24))</f>
      </c>
      <c r="F24" s="17">
        <v>294000</v>
      </c>
      <c r="G24" s="17">
        <v>275000</v>
      </c>
      <c r="H24" s="18">
        <f>G24-F24</f>
      </c>
      <c r="I24" s="19">
        <f>IF(G24=0,"",H24/ABS(G24))</f>
      </c>
      <c r="J24" s="11"/>
    </row>
    <row r="25" spans="1:10" x14ac:dyDescent="0.25">
      <c r="A25" s="16" t="s">
        <v>54</v>
      </c>
      <c r="B25" s="17">
        <v>30000</v>
      </c>
      <c r="C25" s="17">
        <v>25000</v>
      </c>
      <c r="D25" s="18">
        <f>C25-B25</f>
      </c>
      <c r="E25" s="19">
        <f>IF(C25=0,"",D25/ABS(C25))</f>
      </c>
      <c r="F25" s="17">
        <v>147000</v>
      </c>
      <c r="G25" s="17">
        <v>125000</v>
      </c>
      <c r="H25" s="18">
        <f>G25-F25</f>
      </c>
      <c r="I25" s="19">
        <f>IF(G25=0,"",H25/ABS(G25))</f>
      </c>
      <c r="J25" s="11"/>
    </row>
    <row r="26" spans="1:9" x14ac:dyDescent="0.25">
      <c r="A26" s="20" t="s">
        <v>55</v>
      </c>
      <c r="B26" s="21">
        <f>SUM(B20:B25)</f>
      </c>
      <c r="C26" s="21">
        <f>SUM(C20:C25)</f>
      </c>
      <c r="D26" s="21">
        <f>C26-B26</f>
      </c>
      <c r="E26" s="22">
        <f>IF(C26=0,"",D26/ABS(C26))</f>
      </c>
      <c r="F26" s="21">
        <f>SUM(F20:F25)</f>
      </c>
      <c r="G26" s="21">
        <f>SUM(G20:G25)</f>
      </c>
      <c r="H26" s="21">
        <f>G26-F26</f>
      </c>
      <c r="I26" s="22">
        <f>IF(G26=0,"",H26/ABS(G26))</f>
      </c>
    </row>
    <row r="27" spans="1:9" x14ac:dyDescent="0.25">
      <c r="A27" s="20" t="s">
        <v>56</v>
      </c>
      <c r="B27" s="21">
        <f>B17-B26</f>
      </c>
      <c r="C27" s="21">
        <f>C17-C26</f>
      </c>
      <c r="D27" s="21">
        <f>B27-C27</f>
      </c>
      <c r="E27" s="22">
        <f>IF(C27=0,"",D27/ABS(C27))</f>
      </c>
      <c r="F27" s="21">
        <f>F17-F26</f>
      </c>
      <c r="G27" s="21">
        <f>G17-G26</f>
      </c>
      <c r="H27" s="21">
        <f>F27-G27</f>
      </c>
      <c r="I27" s="22">
        <f>IF(G27=0,"",H27/ABS(G27))</f>
      </c>
    </row>
    <row r="28" spans="1:8" x14ac:dyDescent="0.25">
      <c r="A28" s="23" t="s">
        <v>57</v>
      </c>
      <c r="B28" s="19">
        <f>IF(B10=0,"",B27/B10)</f>
      </c>
      <c r="C28" s="19">
        <f>IF(C10=0,"",C27/C10)</f>
      </c>
      <c r="D28" s="19">
        <f>IF(OR(B28="",C28=""),"",B28-C28)</f>
      </c>
      <c r="F28" s="19">
        <f>IF(F10=0,"",F27/F10)</f>
      </c>
      <c r="G28" s="19">
        <f>IF(G10=0,"",G27/G10)</f>
      </c>
      <c r="H28" s="19">
        <f>IF(OR(F28="",G28=""),"",F28-G28)</f>
      </c>
    </row>
    <row r="29" spans="1:10" x14ac:dyDescent="0.25">
      <c r="A29" s="16" t="s">
        <v>58</v>
      </c>
      <c r="B29" s="17">
        <v>55000</v>
      </c>
      <c r="C29" s="17">
        <v>55000</v>
      </c>
      <c r="D29" s="18">
        <f>C29-B29</f>
      </c>
      <c r="E29" s="19">
        <f>IF(C29=0,"",D29/ABS(C29))</f>
      </c>
      <c r="F29" s="17">
        <v>269500</v>
      </c>
      <c r="G29" s="17">
        <v>275000</v>
      </c>
      <c r="H29" s="18">
        <f>G29-F29</f>
      </c>
      <c r="I29" s="19">
        <f>IF(G29=0,"",H29/ABS(G29))</f>
      </c>
      <c r="J29" s="11"/>
    </row>
    <row r="30" spans="1:10" x14ac:dyDescent="0.25">
      <c r="A30" s="16" t="s">
        <v>59</v>
      </c>
      <c r="B30" s="17">
        <v>38000</v>
      </c>
      <c r="C30" s="17">
        <v>40000</v>
      </c>
      <c r="D30" s="18">
        <f>C30-B30</f>
      </c>
      <c r="E30" s="19">
        <f>IF(C30=0,"",D30/ABS(C30))</f>
      </c>
      <c r="F30" s="17">
        <v>186200</v>
      </c>
      <c r="G30" s="17">
        <v>200000</v>
      </c>
      <c r="H30" s="18">
        <f>G30-F30</f>
      </c>
      <c r="I30" s="19">
        <f>IF(G30=0,"",H30/ABS(G30))</f>
      </c>
      <c r="J30" s="11"/>
    </row>
    <row r="31" spans="1:9" x14ac:dyDescent="0.25">
      <c r="A31" s="20" t="s">
        <v>60</v>
      </c>
      <c r="B31" s="21">
        <f>B27-B29-B30</f>
      </c>
      <c r="C31" s="21">
        <f>C27-C29-C30</f>
      </c>
      <c r="D31" s="21">
        <f>B31-C31</f>
      </c>
      <c r="E31" s="22">
        <f>IF(C31=0,"",D31/ABS(C31))</f>
      </c>
      <c r="F31" s="21">
        <f>F27-F29-F30</f>
      </c>
      <c r="G31" s="21">
        <f>G27-G29-G30</f>
      </c>
      <c r="H31" s="21">
        <f>F31-G31</f>
      </c>
      <c r="I31" s="22">
        <f>IF(G31=0,"",H31/ABS(G31))</f>
      </c>
    </row>
    <row r="32" spans="1:8" x14ac:dyDescent="0.25">
      <c r="A32" s="23" t="s">
        <v>61</v>
      </c>
      <c r="B32" s="19">
        <f>IF(B10=0,"",B31/B10)</f>
      </c>
      <c r="C32" s="19">
        <f>IF(C10=0,"",C31/C10)</f>
      </c>
      <c r="D32" s="19">
        <f>IF(OR(B32="",C32=""),"",B32-C32)</f>
      </c>
      <c r="F32" s="19">
        <f>IF(F10=0,"",F31/F10)</f>
      </c>
      <c r="G32" s="19">
        <f>IF(G10=0,"",G31/G10)</f>
      </c>
      <c r="H32" s="19">
        <f>IF(OR(F32="",G32=""),"",F32-G32)</f>
      </c>
    </row>
    <row r="34" spans="1:1" x14ac:dyDescent="0.25">
      <c r="A34" s="24" t="s">
        <v>62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  <headerFooter>
    <oddFooter>&amp;L&amp;8Free template from ofsadvisory.com&amp;R&amp;8Page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2A04A"/>
    <pageSetUpPr fitToPage="1"/>
  </sheetPr>
  <dimension ref="A1:N22"/>
  <sheetViews>
    <sheetView workbookViewId="0" showGridLines="0">
      <pane xSplit="1" ySplit="4" topLeftCell="B5" activePane="bottomRight" state="frozen"/>
      <selection pane="bottomRight"/>
    </sheetView>
  </sheetViews>
  <sheetFormatPr defaultRowHeight="18" outlineLevelRow="0" outlineLevelCol="0" x14ac:dyDescent="55" customHeight="1"/>
  <cols>
    <col min="1" max="1" width="34" customWidth="1"/>
    <col min="2" max="13" width="12" customWidth="1"/>
    <col min="14" max="14" width="14" customWidth="1"/>
  </cols>
  <sheetData>
    <row r="1" ht="26" customHeight="1" spans="1:1" x14ac:dyDescent="0.25">
      <c r="A1" s="8" t="s">
        <v>63</v>
      </c>
    </row>
    <row r="2" spans="1:1" x14ac:dyDescent="0.25">
      <c r="A2" s="9" t="s">
        <v>64</v>
      </c>
    </row>
    <row r="4" ht="30" customHeight="1" spans="1:14" x14ac:dyDescent="0.25">
      <c r="A4" s="12" t="s">
        <v>65</v>
      </c>
      <c r="B4" s="13" t="s">
        <v>66</v>
      </c>
      <c r="C4" s="13" t="s">
        <v>67</v>
      </c>
      <c r="D4" s="13" t="s">
        <v>68</v>
      </c>
      <c r="E4" s="13" t="s">
        <v>69</v>
      </c>
      <c r="F4" s="13" t="s">
        <v>70</v>
      </c>
      <c r="G4" s="13" t="s">
        <v>71</v>
      </c>
      <c r="H4" s="13" t="s">
        <v>72</v>
      </c>
      <c r="I4" s="13" t="s">
        <v>73</v>
      </c>
      <c r="J4" s="13" t="s">
        <v>74</v>
      </c>
      <c r="K4" s="13" t="s">
        <v>75</v>
      </c>
      <c r="L4" s="13" t="s">
        <v>76</v>
      </c>
      <c r="M4" s="13" t="s">
        <v>77</v>
      </c>
      <c r="N4" s="13" t="s">
        <v>78</v>
      </c>
    </row>
    <row r="5" spans="1:14" x14ac:dyDescent="0.25">
      <c r="A5" s="20" t="s">
        <v>79</v>
      </c>
      <c r="B5" s="17">
        <v>1250000</v>
      </c>
      <c r="C5" s="25">
        <f>B22</f>
      </c>
      <c r="D5" s="25">
        <f>C22</f>
      </c>
      <c r="E5" s="25">
        <f>D22</f>
      </c>
      <c r="F5" s="25">
        <f>E22</f>
      </c>
      <c r="G5" s="25">
        <f>F22</f>
      </c>
      <c r="H5" s="25">
        <f>G22</f>
      </c>
      <c r="I5" s="25">
        <f>H22</f>
      </c>
      <c r="J5" s="25">
        <f>I22</f>
      </c>
      <c r="K5" s="25">
        <f>J22</f>
      </c>
      <c r="L5" s="25">
        <f>K22</f>
      </c>
      <c r="M5" s="25">
        <f>L22</f>
      </c>
      <c r="N5" s="25">
        <f>B5</f>
      </c>
    </row>
    <row r="6" spans="1:14" x14ac:dyDescent="0.25">
      <c r="A6" s="14" t="s">
        <v>80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x14ac:dyDescent="0.25">
      <c r="A7" t="s">
        <v>81</v>
      </c>
      <c r="B7" s="17">
        <v>2950000</v>
      </c>
      <c r="C7" s="17">
        <v>3100000</v>
      </c>
      <c r="D7" s="17">
        <v>2780000</v>
      </c>
      <c r="E7" s="17">
        <v>3240000</v>
      </c>
      <c r="F7" s="17">
        <v>2990000</v>
      </c>
      <c r="G7" s="17"/>
      <c r="H7" s="17"/>
      <c r="I7" s="17"/>
      <c r="J7" s="17"/>
      <c r="K7" s="17"/>
      <c r="L7" s="17"/>
      <c r="M7" s="17"/>
      <c r="N7" s="18">
        <f>SUM(B7:M7)</f>
      </c>
    </row>
    <row r="8" spans="1:14" x14ac:dyDescent="0.25">
      <c r="A8" t="s">
        <v>82</v>
      </c>
      <c r="B8" s="17">
        <v>40000</v>
      </c>
      <c r="C8" s="17">
        <v>0</v>
      </c>
      <c r="D8" s="17">
        <v>15000</v>
      </c>
      <c r="E8" s="17">
        <v>0</v>
      </c>
      <c r="F8" s="17">
        <v>25000</v>
      </c>
      <c r="G8" s="17"/>
      <c r="H8" s="17"/>
      <c r="I8" s="17"/>
      <c r="J8" s="17"/>
      <c r="K8" s="17"/>
      <c r="L8" s="17"/>
      <c r="M8" s="17"/>
      <c r="N8" s="18">
        <f>SUM(B8:M8)</f>
      </c>
    </row>
    <row r="9" spans="1:14" x14ac:dyDescent="0.25">
      <c r="A9" s="20" t="s">
        <v>83</v>
      </c>
      <c r="B9" s="21">
        <f>SUM(B7:B8)</f>
      </c>
      <c r="C9" s="21">
        <f>SUM(C7:C8)</f>
      </c>
      <c r="D9" s="21">
        <f>SUM(D7:D8)</f>
      </c>
      <c r="E9" s="21">
        <f>SUM(E7:E8)</f>
      </c>
      <c r="F9" s="21">
        <f>SUM(F7:F8)</f>
      </c>
      <c r="G9" s="21">
        <f>SUM(G7:G8)</f>
      </c>
      <c r="H9" s="21">
        <f>SUM(H7:H8)</f>
      </c>
      <c r="I9" s="21">
        <f>SUM(I7:I8)</f>
      </c>
      <c r="J9" s="21">
        <f>SUM(J7:J8)</f>
      </c>
      <c r="K9" s="21">
        <f>SUM(K7:K8)</f>
      </c>
      <c r="L9" s="21">
        <f>SUM(L7:L8)</f>
      </c>
      <c r="M9" s="21">
        <f>SUM(M7:M8)</f>
      </c>
      <c r="N9" s="21">
        <f>SUM(N7:N8)</f>
      </c>
    </row>
    <row r="10" spans="1:14" x14ac:dyDescent="0.25">
      <c r="A10" s="14" t="s">
        <v>84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spans="1:14" x14ac:dyDescent="0.25">
      <c r="A11" t="s">
        <v>85</v>
      </c>
      <c r="B11" s="17">
        <v>1750000</v>
      </c>
      <c r="C11" s="17">
        <v>1820000</v>
      </c>
      <c r="D11" s="17">
        <v>1690000</v>
      </c>
      <c r="E11" s="17">
        <v>1880000</v>
      </c>
      <c r="F11" s="17">
        <v>1810000</v>
      </c>
      <c r="G11" s="17"/>
      <c r="H11" s="17"/>
      <c r="I11" s="17"/>
      <c r="J11" s="17"/>
      <c r="K11" s="17"/>
      <c r="L11" s="17"/>
      <c r="M11" s="17"/>
      <c r="N11" s="18">
        <f>SUM(B11:M11)</f>
      </c>
    </row>
    <row r="12" spans="1:14" x14ac:dyDescent="0.25">
      <c r="A12" t="s">
        <v>86</v>
      </c>
      <c r="B12" s="17">
        <v>620000</v>
      </c>
      <c r="C12" s="17">
        <v>630000</v>
      </c>
      <c r="D12" s="17">
        <v>640000</v>
      </c>
      <c r="E12" s="17">
        <v>650000</v>
      </c>
      <c r="F12" s="17">
        <v>655000</v>
      </c>
      <c r="G12" s="17"/>
      <c r="H12" s="17"/>
      <c r="I12" s="17"/>
      <c r="J12" s="17"/>
      <c r="K12" s="17"/>
      <c r="L12" s="17"/>
      <c r="M12" s="17"/>
      <c r="N12" s="18">
        <f>SUM(B12:M12)</f>
      </c>
    </row>
    <row r="13" spans="1:14" x14ac:dyDescent="0.25">
      <c r="A13" t="s">
        <v>87</v>
      </c>
      <c r="B13" s="17">
        <v>180000</v>
      </c>
      <c r="C13" s="17">
        <v>180000</v>
      </c>
      <c r="D13" s="17">
        <v>180000</v>
      </c>
      <c r="E13" s="17">
        <v>185000</v>
      </c>
      <c r="F13" s="17">
        <v>185000</v>
      </c>
      <c r="G13" s="17"/>
      <c r="H13" s="17"/>
      <c r="I13" s="17"/>
      <c r="J13" s="17"/>
      <c r="K13" s="17"/>
      <c r="L13" s="17"/>
      <c r="M13" s="17"/>
      <c r="N13" s="18">
        <f>SUM(B13:M13)</f>
      </c>
    </row>
    <row r="14" spans="1:14" x14ac:dyDescent="0.25">
      <c r="A14" t="s">
        <v>88</v>
      </c>
      <c r="B14" s="17">
        <v>210000</v>
      </c>
      <c r="C14" s="17">
        <v>195000</v>
      </c>
      <c r="D14" s="17">
        <v>205000</v>
      </c>
      <c r="E14" s="17">
        <v>220000</v>
      </c>
      <c r="F14" s="17">
        <v>230000</v>
      </c>
      <c r="G14" s="17"/>
      <c r="H14" s="17"/>
      <c r="I14" s="17"/>
      <c r="J14" s="17"/>
      <c r="K14" s="17"/>
      <c r="L14" s="17"/>
      <c r="M14" s="17"/>
      <c r="N14" s="18">
        <f>SUM(B14:M14)</f>
      </c>
    </row>
    <row r="15" spans="1:14" x14ac:dyDescent="0.25">
      <c r="A15" t="s">
        <v>89</v>
      </c>
      <c r="B15" s="17">
        <v>48000</v>
      </c>
      <c r="C15" s="17">
        <v>50000</v>
      </c>
      <c r="D15" s="17">
        <v>49000</v>
      </c>
      <c r="E15" s="17">
        <v>51000</v>
      </c>
      <c r="F15" s="17">
        <v>52000</v>
      </c>
      <c r="G15" s="17"/>
      <c r="H15" s="17"/>
      <c r="I15" s="17"/>
      <c r="J15" s="17"/>
      <c r="K15" s="17"/>
      <c r="L15" s="17"/>
      <c r="M15" s="17"/>
      <c r="N15" s="18">
        <f>SUM(B15:M15)</f>
      </c>
    </row>
    <row r="16" spans="1:14" x14ac:dyDescent="0.25">
      <c r="A16" t="s">
        <v>90</v>
      </c>
      <c r="B16" s="17">
        <v>115000</v>
      </c>
      <c r="C16" s="17">
        <v>115000</v>
      </c>
      <c r="D16" s="17">
        <v>115000</v>
      </c>
      <c r="E16" s="17">
        <v>115000</v>
      </c>
      <c r="F16" s="17">
        <v>115000</v>
      </c>
      <c r="G16" s="17"/>
      <c r="H16" s="17"/>
      <c r="I16" s="17"/>
      <c r="J16" s="17"/>
      <c r="K16" s="17"/>
      <c r="L16" s="17"/>
      <c r="M16" s="17"/>
      <c r="N16" s="18">
        <f>SUM(B16:M16)</f>
      </c>
    </row>
    <row r="17" spans="1:14" x14ac:dyDescent="0.25">
      <c r="A17" t="s">
        <v>91</v>
      </c>
      <c r="B17" s="17">
        <v>0</v>
      </c>
      <c r="C17" s="17">
        <v>250000</v>
      </c>
      <c r="D17" s="17">
        <v>0</v>
      </c>
      <c r="E17" s="17">
        <v>0</v>
      </c>
      <c r="F17" s="17">
        <v>0</v>
      </c>
      <c r="G17" s="17"/>
      <c r="H17" s="17"/>
      <c r="I17" s="17"/>
      <c r="J17" s="17"/>
      <c r="K17" s="17"/>
      <c r="L17" s="17"/>
      <c r="M17" s="17"/>
      <c r="N17" s="18">
        <f>SUM(B17:M17)</f>
      </c>
    </row>
    <row r="18" spans="1:14" x14ac:dyDescent="0.25">
      <c r="A18" t="s">
        <v>92</v>
      </c>
      <c r="B18" s="17">
        <v>90000</v>
      </c>
      <c r="C18" s="17">
        <v>85000</v>
      </c>
      <c r="D18" s="17">
        <v>95000</v>
      </c>
      <c r="E18" s="17">
        <v>100000</v>
      </c>
      <c r="F18" s="17">
        <v>90000</v>
      </c>
      <c r="G18" s="17"/>
      <c r="H18" s="17"/>
      <c r="I18" s="17"/>
      <c r="J18" s="17"/>
      <c r="K18" s="17"/>
      <c r="L18" s="17"/>
      <c r="M18" s="17"/>
      <c r="N18" s="18">
        <f>SUM(B18:M18)</f>
      </c>
    </row>
    <row r="19" spans="1:14" x14ac:dyDescent="0.25">
      <c r="A19" s="20" t="s">
        <v>93</v>
      </c>
      <c r="B19" s="21">
        <f>SUM(B11:B18)</f>
      </c>
      <c r="C19" s="21">
        <f>SUM(C11:C18)</f>
      </c>
      <c r="D19" s="21">
        <f>SUM(D11:D18)</f>
      </c>
      <c r="E19" s="21">
        <f>SUM(E11:E18)</f>
      </c>
      <c r="F19" s="21">
        <f>SUM(F11:F18)</f>
      </c>
      <c r="G19" s="21">
        <f>SUM(G11:G18)</f>
      </c>
      <c r="H19" s="21">
        <f>SUM(H11:H18)</f>
      </c>
      <c r="I19" s="21">
        <f>SUM(I11:I18)</f>
      </c>
      <c r="J19" s="21">
        <f>SUM(J11:J18)</f>
      </c>
      <c r="K19" s="21">
        <f>SUM(K11:K18)</f>
      </c>
      <c r="L19" s="21">
        <f>SUM(L11:L18)</f>
      </c>
      <c r="M19" s="21">
        <f>SUM(M11:M18)</f>
      </c>
      <c r="N19" s="21">
        <f>SUM(N11:N18)</f>
      </c>
    </row>
    <row r="21" spans="1:14" x14ac:dyDescent="0.25">
      <c r="A21" s="20" t="s">
        <v>94</v>
      </c>
      <c r="B21" s="25">
        <f>B9-B19</f>
      </c>
      <c r="C21" s="25">
        <f>C9-C19</f>
      </c>
      <c r="D21" s="25">
        <f>D9-D19</f>
      </c>
      <c r="E21" s="25">
        <f>E9-E19</f>
      </c>
      <c r="F21" s="25">
        <f>F9-F19</f>
      </c>
      <c r="G21" s="25">
        <f>G9-G19</f>
      </c>
      <c r="H21" s="25">
        <f>H9-H19</f>
      </c>
      <c r="I21" s="25">
        <f>I9-I19</f>
      </c>
      <c r="J21" s="25">
        <f>J9-J19</f>
      </c>
      <c r="K21" s="25">
        <f>K9-K19</f>
      </c>
      <c r="L21" s="25">
        <f>L9-L19</f>
      </c>
      <c r="M21" s="25">
        <f>M9-M19</f>
      </c>
      <c r="N21" s="25">
        <f>N9-N19</f>
      </c>
    </row>
    <row r="22" spans="1:14" x14ac:dyDescent="0.25">
      <c r="A22" s="20" t="s">
        <v>95</v>
      </c>
      <c r="B22" s="21">
        <f>B5+B21</f>
      </c>
      <c r="C22" s="21">
        <f>C5+C21</f>
      </c>
      <c r="D22" s="21">
        <f>D5+D21</f>
      </c>
      <c r="E22" s="21">
        <f>E5+E21</f>
      </c>
      <c r="F22" s="21">
        <f>F5+F21</f>
      </c>
      <c r="G22" s="21">
        <f>G5+G21</f>
      </c>
      <c r="H22" s="21">
        <f>H5+H21</f>
      </c>
      <c r="I22" s="21">
        <f>I5+I21</f>
      </c>
      <c r="J22" s="21">
        <f>J5+J21</f>
      </c>
      <c r="K22" s="21">
        <f>K5+K21</f>
      </c>
      <c r="L22" s="21">
        <f>L5+L21</f>
      </c>
      <c r="M22" s="21">
        <f>M5+M21</f>
      </c>
      <c r="N22" s="21">
        <f>N5+N21</f>
      </c>
    </row>
  </sheetData>
  <pageMargins left="0.7" right="0.7" top="0.75" bottom="0.75" header="0.3" footer="0.3"/>
  <pageSetup paperSize="9" orientation="landscape" horizontalDpi="4294967295" verticalDpi="4294967295" scale="100" fitToWidth="1" fitToHeight="0"/>
  <headerFooter>
    <oddFooter>&amp;L&amp;8Free template from ofsadvisory.com&amp;R&amp;8Page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2A04A"/>
    <pageSetUpPr fitToPage="1"/>
  </sheetPr>
  <dimension ref="A1:H31"/>
  <sheetViews>
    <sheetView workbookViewId="0" showGridLines="0">
      <pane xSplit="1" ySplit="4" topLeftCell="B5" activePane="bottomRight" state="frozen"/>
      <selection pane="bottomRight"/>
    </sheetView>
  </sheetViews>
  <sheetFormatPr defaultRowHeight="18" outlineLevelRow="0" outlineLevelCol="0" x14ac:dyDescent="55" customHeight="1"/>
  <cols>
    <col min="1" max="1" width="32" customWidth="1"/>
    <col min="2" max="6" width="13" customWidth="1"/>
    <col min="7" max="7" width="14" customWidth="1"/>
    <col min="8" max="8" width="13" customWidth="1"/>
  </cols>
  <sheetData>
    <row r="1" ht="26" customHeight="1" spans="1:1" x14ac:dyDescent="0.25">
      <c r="A1" s="8" t="s">
        <v>96</v>
      </c>
    </row>
    <row r="2" spans="1:1" x14ac:dyDescent="0.25">
      <c r="A2" s="9" t="s">
        <v>97</v>
      </c>
    </row>
    <row r="4" ht="30" customHeight="1" spans="1:8" x14ac:dyDescent="0.25">
      <c r="A4" s="12" t="s">
        <v>98</v>
      </c>
      <c r="B4" s="13" t="s">
        <v>99</v>
      </c>
      <c r="C4" s="13" t="s">
        <v>100</v>
      </c>
      <c r="D4" s="13" t="s">
        <v>101</v>
      </c>
      <c r="E4" s="13" t="s">
        <v>102</v>
      </c>
      <c r="F4" s="13" t="s">
        <v>103</v>
      </c>
      <c r="G4" s="13" t="s">
        <v>104</v>
      </c>
      <c r="H4" s="13" t="s">
        <v>105</v>
      </c>
    </row>
    <row r="5" spans="1:8" x14ac:dyDescent="0.25">
      <c r="A5" s="11" t="s">
        <v>106</v>
      </c>
      <c r="B5" s="17">
        <v>420000</v>
      </c>
      <c r="C5" s="17">
        <v>180000</v>
      </c>
      <c r="D5" s="17">
        <v>0</v>
      </c>
      <c r="E5" s="17">
        <v>0</v>
      </c>
      <c r="F5" s="17">
        <v>0</v>
      </c>
      <c r="G5" s="25">
        <f>SUM(B5:F5)</f>
      </c>
      <c r="H5" s="19">
        <f>IF(G5=0,"",SUM(E5:F5)/G5)</f>
      </c>
    </row>
    <row r="6" spans="1:8" x14ac:dyDescent="0.25">
      <c r="A6" s="11" t="s">
        <v>107</v>
      </c>
      <c r="B6" s="17">
        <v>310000</v>
      </c>
      <c r="C6" s="17">
        <v>95000</v>
      </c>
      <c r="D6" s="17">
        <v>120000</v>
      </c>
      <c r="E6" s="17">
        <v>0</v>
      </c>
      <c r="F6" s="17">
        <v>0</v>
      </c>
      <c r="G6" s="25">
        <f>SUM(B6:F6)</f>
      </c>
      <c r="H6" s="19">
        <f>IF(G6=0,"",SUM(E6:F6)/G6)</f>
      </c>
    </row>
    <row r="7" spans="1:8" x14ac:dyDescent="0.25">
      <c r="A7" s="11" t="s">
        <v>108</v>
      </c>
      <c r="B7" s="17">
        <v>0</v>
      </c>
      <c r="C7" s="17">
        <v>0</v>
      </c>
      <c r="D7" s="17">
        <v>85000</v>
      </c>
      <c r="E7" s="17">
        <v>140000</v>
      </c>
      <c r="F7" s="17">
        <v>0</v>
      </c>
      <c r="G7" s="25">
        <f>SUM(B7:F7)</f>
      </c>
      <c r="H7" s="19">
        <f>IF(G7=0,"",SUM(E7:F7)/G7)</f>
      </c>
    </row>
    <row r="8" spans="1:8" x14ac:dyDescent="0.25">
      <c r="A8" s="11" t="s">
        <v>109</v>
      </c>
      <c r="B8" s="17">
        <v>260000</v>
      </c>
      <c r="C8" s="17">
        <v>0</v>
      </c>
      <c r="D8" s="17">
        <v>0</v>
      </c>
      <c r="E8" s="17">
        <v>0</v>
      </c>
      <c r="F8" s="17">
        <v>0</v>
      </c>
      <c r="G8" s="25">
        <f>SUM(B8:F8)</f>
      </c>
      <c r="H8" s="19">
        <f>IF(G8=0,"",SUM(E8:F8)/G8)</f>
      </c>
    </row>
    <row r="9" spans="1:8" x14ac:dyDescent="0.25">
      <c r="A9" s="11" t="s">
        <v>110</v>
      </c>
      <c r="B9" s="17">
        <v>0</v>
      </c>
      <c r="C9" s="17">
        <v>45000</v>
      </c>
      <c r="D9" s="17">
        <v>0</v>
      </c>
      <c r="E9" s="17">
        <v>0</v>
      </c>
      <c r="F9" s="17">
        <v>210000</v>
      </c>
      <c r="G9" s="25">
        <f>SUM(B9:F9)</f>
      </c>
      <c r="H9" s="19">
        <f>IF(G9=0,"",SUM(E9:F9)/G9)</f>
      </c>
    </row>
    <row r="10" spans="1:8" x14ac:dyDescent="0.25">
      <c r="A10" s="11" t="s">
        <v>111</v>
      </c>
      <c r="B10" s="17">
        <v>150000</v>
      </c>
      <c r="C10" s="17">
        <v>60000</v>
      </c>
      <c r="D10" s="17">
        <v>30000</v>
      </c>
      <c r="E10" s="17">
        <v>0</v>
      </c>
      <c r="F10" s="17">
        <v>0</v>
      </c>
      <c r="G10" s="25">
        <f>SUM(B10:F10)</f>
      </c>
      <c r="H10" s="19">
        <f>IF(G10=0,"",SUM(E10:F10)/G10)</f>
      </c>
    </row>
    <row r="11" spans="1:8" x14ac:dyDescent="0.25">
      <c r="A11" s="11"/>
      <c r="B11" s="17"/>
      <c r="C11" s="17"/>
      <c r="D11" s="17"/>
      <c r="E11" s="17"/>
      <c r="F11" s="17"/>
      <c r="G11" s="25">
        <f>SUM(B11:F11)</f>
      </c>
      <c r="H11" s="19">
        <f>IF(G11=0,"",SUM(E11:F11)/G11)</f>
      </c>
    </row>
    <row r="12" spans="1:8" x14ac:dyDescent="0.25">
      <c r="A12" s="11"/>
      <c r="B12" s="17"/>
      <c r="C12" s="17"/>
      <c r="D12" s="17"/>
      <c r="E12" s="17"/>
      <c r="F12" s="17"/>
      <c r="G12" s="25">
        <f>SUM(B12:F12)</f>
      </c>
      <c r="H12" s="19">
        <f>IF(G12=0,"",SUM(E12:F12)/G12)</f>
      </c>
    </row>
    <row r="13" spans="1:8" x14ac:dyDescent="0.25">
      <c r="A13" s="11"/>
      <c r="B13" s="17"/>
      <c r="C13" s="17"/>
      <c r="D13" s="17"/>
      <c r="E13" s="17"/>
      <c r="F13" s="17"/>
      <c r="G13" s="25">
        <f>SUM(B13:F13)</f>
      </c>
      <c r="H13" s="19">
        <f>IF(G13=0,"",SUM(E13:F13)/G13)</f>
      </c>
    </row>
    <row r="14" spans="1:8" x14ac:dyDescent="0.25">
      <c r="A14" s="11"/>
      <c r="B14" s="17"/>
      <c r="C14" s="17"/>
      <c r="D14" s="17"/>
      <c r="E14" s="17"/>
      <c r="F14" s="17"/>
      <c r="G14" s="25">
        <f>SUM(B14:F14)</f>
      </c>
      <c r="H14" s="19">
        <f>IF(G14=0,"",SUM(E14:F14)/G14)</f>
      </c>
    </row>
    <row r="15" spans="1:8" x14ac:dyDescent="0.25">
      <c r="A15" s="11"/>
      <c r="B15" s="17"/>
      <c r="C15" s="17"/>
      <c r="D15" s="17"/>
      <c r="E15" s="17"/>
      <c r="F15" s="17"/>
      <c r="G15" s="25">
        <f>SUM(B15:F15)</f>
      </c>
      <c r="H15" s="19">
        <f>IF(G15=0,"",SUM(E15:F15)/G15)</f>
      </c>
    </row>
    <row r="16" spans="1:8" x14ac:dyDescent="0.25">
      <c r="A16" s="11"/>
      <c r="B16" s="17"/>
      <c r="C16" s="17"/>
      <c r="D16" s="17"/>
      <c r="E16" s="17"/>
      <c r="F16" s="17"/>
      <c r="G16" s="25">
        <f>SUM(B16:F16)</f>
      </c>
      <c r="H16" s="19">
        <f>IF(G16=0,"",SUM(E16:F16)/G16)</f>
      </c>
    </row>
    <row r="17" spans="1:8" x14ac:dyDescent="0.25">
      <c r="A17" s="11"/>
      <c r="B17" s="17"/>
      <c r="C17" s="17"/>
      <c r="D17" s="17"/>
      <c r="E17" s="17"/>
      <c r="F17" s="17"/>
      <c r="G17" s="25">
        <f>SUM(B17:F17)</f>
      </c>
      <c r="H17" s="19">
        <f>IF(G17=0,"",SUM(E17:F17)/G17)</f>
      </c>
    </row>
    <row r="18" spans="1:8" x14ac:dyDescent="0.25">
      <c r="A18" s="11"/>
      <c r="B18" s="17"/>
      <c r="C18" s="17"/>
      <c r="D18" s="17"/>
      <c r="E18" s="17"/>
      <c r="F18" s="17"/>
      <c r="G18" s="25">
        <f>SUM(B18:F18)</f>
      </c>
      <c r="H18" s="19">
        <f>IF(G18=0,"",SUM(E18:F18)/G18)</f>
      </c>
    </row>
    <row r="19" spans="1:8" x14ac:dyDescent="0.25">
      <c r="A19" s="11"/>
      <c r="B19" s="17"/>
      <c r="C19" s="17"/>
      <c r="D19" s="17"/>
      <c r="E19" s="17"/>
      <c r="F19" s="17"/>
      <c r="G19" s="25">
        <f>SUM(B19:F19)</f>
      </c>
      <c r="H19" s="19">
        <f>IF(G19=0,"",SUM(E19:F19)/G19)</f>
      </c>
    </row>
    <row r="20" spans="1:8" x14ac:dyDescent="0.25">
      <c r="A20" s="11"/>
      <c r="B20" s="17"/>
      <c r="C20" s="17"/>
      <c r="D20" s="17"/>
      <c r="E20" s="17"/>
      <c r="F20" s="17"/>
      <c r="G20" s="25">
        <f>SUM(B20:F20)</f>
      </c>
      <c r="H20" s="19">
        <f>IF(G20=0,"",SUM(E20:F20)/G20)</f>
      </c>
    </row>
    <row r="21" spans="1:8" x14ac:dyDescent="0.25">
      <c r="A21" s="11"/>
      <c r="B21" s="17"/>
      <c r="C21" s="17"/>
      <c r="D21" s="17"/>
      <c r="E21" s="17"/>
      <c r="F21" s="17"/>
      <c r="G21" s="25">
        <f>SUM(B21:F21)</f>
      </c>
      <c r="H21" s="19">
        <f>IF(G21=0,"",SUM(E21:F21)/G21)</f>
      </c>
    </row>
    <row r="22" spans="1:8" x14ac:dyDescent="0.25">
      <c r="A22" s="11"/>
      <c r="B22" s="17"/>
      <c r="C22" s="17"/>
      <c r="D22" s="17"/>
      <c r="E22" s="17"/>
      <c r="F22" s="17"/>
      <c r="G22" s="25">
        <f>SUM(B22:F22)</f>
      </c>
      <c r="H22" s="19">
        <f>IF(G22=0,"",SUM(E22:F22)/G22)</f>
      </c>
    </row>
    <row r="23" spans="1:8" x14ac:dyDescent="0.25">
      <c r="A23" s="11"/>
      <c r="B23" s="17"/>
      <c r="C23" s="17"/>
      <c r="D23" s="17"/>
      <c r="E23" s="17"/>
      <c r="F23" s="17"/>
      <c r="G23" s="25">
        <f>SUM(B23:F23)</f>
      </c>
      <c r="H23" s="19">
        <f>IF(G23=0,"",SUM(E23:F23)/G23)</f>
      </c>
    </row>
    <row r="24" spans="1:8" x14ac:dyDescent="0.25">
      <c r="A24" s="11"/>
      <c r="B24" s="17"/>
      <c r="C24" s="17"/>
      <c r="D24" s="17"/>
      <c r="E24" s="17"/>
      <c r="F24" s="17"/>
      <c r="G24" s="25">
        <f>SUM(B24:F24)</f>
      </c>
      <c r="H24" s="19">
        <f>IF(G24=0,"",SUM(E24:F24)/G24)</f>
      </c>
    </row>
    <row r="25" spans="1:8" x14ac:dyDescent="0.25">
      <c r="A25" s="11"/>
      <c r="B25" s="17"/>
      <c r="C25" s="17"/>
      <c r="D25" s="17"/>
      <c r="E25" s="17"/>
      <c r="F25" s="17"/>
      <c r="G25" s="25">
        <f>SUM(B25:F25)</f>
      </c>
      <c r="H25" s="19">
        <f>IF(G25=0,"",SUM(E25:F25)/G25)</f>
      </c>
    </row>
    <row r="26" spans="1:8" x14ac:dyDescent="0.25">
      <c r="A26" s="11"/>
      <c r="B26" s="17"/>
      <c r="C26" s="17"/>
      <c r="D26" s="17"/>
      <c r="E26" s="17"/>
      <c r="F26" s="17"/>
      <c r="G26" s="25">
        <f>SUM(B26:F26)</f>
      </c>
      <c r="H26" s="19">
        <f>IF(G26=0,"",SUM(E26:F26)/G26)</f>
      </c>
    </row>
    <row r="27" spans="1:8" x14ac:dyDescent="0.25">
      <c r="A27" s="11"/>
      <c r="B27" s="17"/>
      <c r="C27" s="17"/>
      <c r="D27" s="17"/>
      <c r="E27" s="17"/>
      <c r="F27" s="17"/>
      <c r="G27" s="25">
        <f>SUM(B27:F27)</f>
      </c>
      <c r="H27" s="19">
        <f>IF(G27=0,"",SUM(E27:F27)/G27)</f>
      </c>
    </row>
    <row r="28" spans="1:8" x14ac:dyDescent="0.25">
      <c r="A28" s="11"/>
      <c r="B28" s="17"/>
      <c r="C28" s="17"/>
      <c r="D28" s="17"/>
      <c r="E28" s="17"/>
      <c r="F28" s="17"/>
      <c r="G28" s="25">
        <f>SUM(B28:F28)</f>
      </c>
      <c r="H28" s="19">
        <f>IF(G28=0,"",SUM(E28:F28)/G28)</f>
      </c>
    </row>
    <row r="29" spans="1:8" x14ac:dyDescent="0.25">
      <c r="A29" s="11"/>
      <c r="B29" s="17"/>
      <c r="C29" s="17"/>
      <c r="D29" s="17"/>
      <c r="E29" s="17"/>
      <c r="F29" s="17"/>
      <c r="G29" s="25">
        <f>SUM(B29:F29)</f>
      </c>
      <c r="H29" s="19">
        <f>IF(G29=0,"",SUM(E29:F29)/G29)</f>
      </c>
    </row>
    <row r="30" spans="1:8" x14ac:dyDescent="0.25">
      <c r="A30" s="20" t="s">
        <v>104</v>
      </c>
      <c r="B30" s="21">
        <f>SUM(B5:B29)</f>
      </c>
      <c r="C30" s="21">
        <f>SUM(C5:C29)</f>
      </c>
      <c r="D30" s="21">
        <f>SUM(D5:D29)</f>
      </c>
      <c r="E30" s="21">
        <f>SUM(E5:E29)</f>
      </c>
      <c r="F30" s="21">
        <f>SUM(F5:F29)</f>
      </c>
      <c r="G30" s="21">
        <f>SUM(G5:G29)</f>
      </c>
      <c r="H30" s="26">
        <f>IF(G30=0,"",SUM(E30:F30)/G30)</f>
      </c>
    </row>
    <row r="31" spans="1:6" x14ac:dyDescent="0.25">
      <c r="A31" s="23" t="s">
        <v>112</v>
      </c>
      <c r="B31" s="19">
        <f>IF($G$30=0,"",B30/$G$30)</f>
      </c>
      <c r="C31" s="19">
        <f>IF($G$30=0,"",C30/$G$30)</f>
      </c>
      <c r="D31" s="19">
        <f>IF($G$30=0,"",D30/$G$30)</f>
      </c>
      <c r="E31" s="19">
        <f>IF($G$30=0,"",E30/$G$30)</f>
      </c>
      <c r="F31" s="19">
        <f>IF($G$30=0,"",F30/$G$30)</f>
      </c>
    </row>
  </sheetData>
  <conditionalFormatting sqref="H5:H29">
    <cfRule type="cellIs" dxfId="0" priority="1" operator="greaterThan">
      <formula>0.25</formula>
    </cfRule>
  </conditionalFormatting>
  <pageMargins left="0.7" right="0.7" top="0.75" bottom="0.75" header="0.3" footer="0.3"/>
  <pageSetup paperSize="9" orientation="landscape" horizontalDpi="4294967295" verticalDpi="4294967295" scale="100" fitToWidth="1" fitToHeight="0"/>
  <headerFooter>
    <oddFooter>&amp;L&amp;8Free template from ofsadvisory.com&amp;R&amp;8Page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2A04A"/>
    <pageSetUpPr fitToPage="1"/>
  </sheetPr>
  <dimension ref="A1:E13"/>
  <sheetViews>
    <sheetView workbookViewId="0" showGridLines="0"/>
  </sheetViews>
  <sheetFormatPr defaultRowHeight="18" outlineLevelRow="0" outlineLevelCol="0" x14ac:dyDescent="55" customHeight="1"/>
  <cols>
    <col min="1" max="1" width="34" customWidth="1"/>
    <col min="2" max="4" width="14" customWidth="1"/>
    <col min="5" max="5" width="56" customWidth="1"/>
  </cols>
  <sheetData>
    <row r="1" ht="26" customHeight="1" spans="1:1" x14ac:dyDescent="0.25">
      <c r="A1" s="8" t="s">
        <v>113</v>
      </c>
    </row>
    <row r="2" spans="1:1" x14ac:dyDescent="0.25">
      <c r="A2" s="9" t="s">
        <v>114</v>
      </c>
    </row>
    <row r="4" ht="30" customHeight="1" spans="1:5" x14ac:dyDescent="0.25">
      <c r="A4" s="12" t="s">
        <v>115</v>
      </c>
      <c r="B4" s="13" t="s">
        <v>116</v>
      </c>
      <c r="C4" s="13" t="s">
        <v>117</v>
      </c>
      <c r="D4" s="13" t="s">
        <v>118</v>
      </c>
      <c r="E4" s="13" t="s">
        <v>119</v>
      </c>
    </row>
    <row r="5" spans="1:5" x14ac:dyDescent="0.25">
      <c r="A5" s="20" t="s">
        <v>37</v>
      </c>
      <c r="B5" s="25">
        <f>'P&amp;L vs budget'!B10</f>
      </c>
      <c r="C5" s="17">
        <v>2850000</v>
      </c>
      <c r="D5" s="17">
        <v>3120000</v>
      </c>
      <c r="E5" s="9" t="s">
        <v>120</v>
      </c>
    </row>
    <row r="6" spans="1:5" x14ac:dyDescent="0.25">
      <c r="A6" s="20" t="s">
        <v>46</v>
      </c>
      <c r="B6" s="27">
        <f>'P&amp;L vs budget'!B18</f>
      </c>
      <c r="C6" s="28">
        <v>0.43</v>
      </c>
      <c r="D6" s="28">
        <v>0.45</v>
      </c>
      <c r="E6" s="9" t="s">
        <v>121</v>
      </c>
    </row>
    <row r="7" spans="1:5" x14ac:dyDescent="0.25">
      <c r="A7" s="20" t="s">
        <v>57</v>
      </c>
      <c r="B7" s="27">
        <f>'P&amp;L vs budget'!B28</f>
      </c>
      <c r="C7" s="28">
        <v>0.12</v>
      </c>
      <c r="D7" s="28">
        <v>0.13</v>
      </c>
      <c r="E7" s="9" t="s">
        <v>122</v>
      </c>
    </row>
    <row r="8" spans="1:5" x14ac:dyDescent="0.25">
      <c r="A8" s="20" t="s">
        <v>95</v>
      </c>
      <c r="B8" s="25">
        <f>'Cash position'!F22</f>
      </c>
      <c r="C8" s="17">
        <v>862000</v>
      </c>
      <c r="D8" s="17">
        <v>1000000</v>
      </c>
      <c r="E8" s="9" t="s">
        <v>123</v>
      </c>
    </row>
    <row r="9" spans="1:5" x14ac:dyDescent="0.25">
      <c r="A9" s="20" t="s">
        <v>124</v>
      </c>
      <c r="B9" s="29">
        <v>58</v>
      </c>
      <c r="C9" s="29">
        <v>54</v>
      </c>
      <c r="D9" s="29">
        <v>45</v>
      </c>
      <c r="E9" s="9" t="s">
        <v>125</v>
      </c>
    </row>
    <row r="10" spans="1:5" x14ac:dyDescent="0.25">
      <c r="A10" s="20" t="s">
        <v>126</v>
      </c>
      <c r="B10" s="29">
        <v>47</v>
      </c>
      <c r="C10" s="29">
        <v>49</v>
      </c>
      <c r="D10" s="29">
        <v>45</v>
      </c>
      <c r="E10" s="9" t="s">
        <v>127</v>
      </c>
    </row>
    <row r="11" spans="1:5" x14ac:dyDescent="0.25">
      <c r="A11" s="20" t="s">
        <v>128</v>
      </c>
      <c r="B11" s="29">
        <v>41</v>
      </c>
      <c r="C11" s="29">
        <v>42</v>
      </c>
      <c r="D11" s="29">
        <v>45</v>
      </c>
      <c r="E11" s="9" t="s">
        <v>129</v>
      </c>
    </row>
    <row r="12" spans="1:5" x14ac:dyDescent="0.25">
      <c r="A12" s="20" t="s">
        <v>130</v>
      </c>
      <c r="B12" s="30">
        <f>B9+B10-B11</f>
      </c>
      <c r="C12" s="29">
        <v>61</v>
      </c>
      <c r="D12" s="29">
        <v>45</v>
      </c>
      <c r="E12" s="9" t="s">
        <v>131</v>
      </c>
    </row>
    <row r="13" spans="1:5" x14ac:dyDescent="0.25">
      <c r="A13" s="20" t="s">
        <v>132</v>
      </c>
      <c r="B13" s="27">
        <f>Receivables!H30</f>
      </c>
      <c r="C13" s="28">
        <v>0.24</v>
      </c>
      <c r="D13" s="28">
        <v>0.1</v>
      </c>
      <c r="E13" s="9" t="s">
        <v>133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  <headerFooter>
    <oddFooter>&amp;L&amp;8Free template from ofsadvisory.com&amp;R&amp;8Page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 me</vt:lpstr>
      <vt:lpstr>P&amp;L vs budget</vt:lpstr>
      <vt:lpstr>Cash position</vt:lpstr>
      <vt:lpstr>Receivables</vt:lpstr>
      <vt:lpstr>KPIs</vt:lpstr>
    </vt:vector>
  </TitlesOfParts>
  <Company>Outsourced Finance Solutions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Outsourced Finance Solutions (ofsadvisory.com)</dc:creator>
  <dc:title>Monthly MIS report template</dc:title>
  <dc:subject/>
  <dc:description/>
  <cp:keywords/>
  <cp:category/>
  <cp:lastModifiedBy>Outsourced Finance Solutions</cp:lastModifiedBy>
  <dcterms:created xsi:type="dcterms:W3CDTF">2026-09-22T00:00:00Z</dcterms:created>
  <dcterms:modified xsi:type="dcterms:W3CDTF">2026-09-22T00:00:00Z</dcterms:modified>
</cp:coreProperties>
</file>